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965BD194-EC6C-49C6-8EEC-45149610F2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Co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E21" i="2"/>
  <c r="E20" i="2"/>
  <c r="C18" i="2"/>
  <c r="B18" i="2"/>
  <c r="D4" i="2"/>
  <c r="E9" i="2" s="1"/>
  <c r="D18" i="2" l="1"/>
  <c r="E25" i="2" s="1"/>
  <c r="E10" i="2"/>
  <c r="E12" i="2"/>
  <c r="E13" i="2" s="1"/>
  <c r="E23" i="2" l="1"/>
  <c r="E18" i="2" s="1"/>
  <c r="E26" i="2"/>
  <c r="E4" i="2"/>
  <c r="G18" i="2" l="1"/>
  <c r="I18" i="2" s="1"/>
  <c r="I5" i="1" s="1"/>
  <c r="E24" i="2"/>
  <c r="G4" i="2"/>
  <c r="I4" i="2" s="1"/>
</calcChain>
</file>

<file path=xl/sharedStrings.xml><?xml version="1.0" encoding="utf-8"?>
<sst xmlns="http://schemas.openxmlformats.org/spreadsheetml/2006/main" count="34" uniqueCount="23">
  <si>
    <t>قیمت یک گرم طلا</t>
  </si>
  <si>
    <t>وزن طلا گرم</t>
  </si>
  <si>
    <t xml:space="preserve">قیمت خام </t>
  </si>
  <si>
    <t>جمع اجرت سود</t>
  </si>
  <si>
    <t>مالیات ارزش افزوده</t>
  </si>
  <si>
    <t>نهایی</t>
  </si>
  <si>
    <t>اجرت</t>
  </si>
  <si>
    <t>مالیات</t>
  </si>
  <si>
    <t>سود مغازه</t>
  </si>
  <si>
    <t>سود 7</t>
  </si>
  <si>
    <t>اجرت 20</t>
  </si>
  <si>
    <t>وزن قطعه طلا  به گرم</t>
  </si>
  <si>
    <t>هزینه اجرت به درصد</t>
  </si>
  <si>
    <t>سود طلافروش به درصد</t>
  </si>
  <si>
    <t>درصد مالیات ارزش افزوده</t>
  </si>
  <si>
    <t>قیمت یک گرم طلا 18 عیار به تومان</t>
  </si>
  <si>
    <t xml:space="preserve">اجرت </t>
  </si>
  <si>
    <t xml:space="preserve">سود </t>
  </si>
  <si>
    <t>قیمت هر گرم طلا</t>
  </si>
  <si>
    <t xml:space="preserve">وزن </t>
  </si>
  <si>
    <t>سود</t>
  </si>
  <si>
    <t>قیمت نهایی</t>
  </si>
  <si>
    <t>قیمت نهایی قطعه طلا به تومان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</si>
</sst>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B Titr"/>
      <charset val="178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0" xfId="0" applyFill="1"/>
    <xf numFmtId="164" fontId="0" fillId="5" borderId="0" xfId="1" applyNumberFormat="1" applyFont="1" applyFill="1"/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"/>
  <sheetViews>
    <sheetView tabSelected="1" workbookViewId="0">
      <selection activeCell="F6" sqref="F6"/>
    </sheetView>
  </sheetViews>
  <sheetFormatPr defaultRowHeight="15" x14ac:dyDescent="0.25"/>
  <cols>
    <col min="2" max="2" width="2.42578125" customWidth="1"/>
    <col min="3" max="3" width="23.85546875" customWidth="1"/>
    <col min="4" max="4" width="18.28515625" customWidth="1"/>
    <col min="5" max="5" width="14.42578125" customWidth="1"/>
    <col min="6" max="6" width="13.85546875" customWidth="1"/>
    <col min="7" max="7" width="16.28515625" customWidth="1"/>
    <col min="8" max="8" width="5.7109375" customWidth="1"/>
    <col min="9" max="9" width="26" customWidth="1"/>
    <col min="10" max="10" width="2.5703125" customWidth="1"/>
  </cols>
  <sheetData>
    <row r="2" spans="2:10" x14ac:dyDescent="0.25">
      <c r="B2" s="3"/>
      <c r="C2" s="2"/>
      <c r="D2" s="2"/>
      <c r="E2" s="2"/>
      <c r="F2" s="2"/>
      <c r="G2" s="2"/>
      <c r="H2" s="2"/>
      <c r="I2" s="2"/>
      <c r="J2" s="6"/>
    </row>
    <row r="3" spans="2:10" ht="72.75" customHeight="1" x14ac:dyDescent="0.25">
      <c r="B3" s="4"/>
      <c r="C3" s="10" t="s">
        <v>15</v>
      </c>
      <c r="D3" s="10" t="s">
        <v>11</v>
      </c>
      <c r="E3" s="10" t="s">
        <v>12</v>
      </c>
      <c r="F3" s="10" t="s">
        <v>13</v>
      </c>
      <c r="G3" s="10" t="s">
        <v>14</v>
      </c>
      <c r="H3" s="10"/>
      <c r="I3" s="10" t="s">
        <v>22</v>
      </c>
      <c r="J3" s="7"/>
    </row>
    <row r="4" spans="2:10" ht="44.25" customHeight="1" x14ac:dyDescent="0.25">
      <c r="B4" s="4"/>
      <c r="C4" s="9" t="s">
        <v>18</v>
      </c>
      <c r="D4" s="9" t="s">
        <v>19</v>
      </c>
      <c r="E4" s="9" t="s">
        <v>6</v>
      </c>
      <c r="F4" s="9" t="s">
        <v>20</v>
      </c>
      <c r="G4" s="9" t="s">
        <v>7</v>
      </c>
      <c r="H4" s="9"/>
      <c r="I4" s="9" t="s">
        <v>21</v>
      </c>
      <c r="J4" s="7"/>
    </row>
    <row r="5" spans="2:10" ht="48.75" customHeight="1" x14ac:dyDescent="0.25">
      <c r="B5" s="4"/>
      <c r="C5" s="13">
        <v>2573700</v>
      </c>
      <c r="D5" s="14">
        <v>2.5</v>
      </c>
      <c r="E5" s="14">
        <v>14</v>
      </c>
      <c r="F5" s="14">
        <v>7</v>
      </c>
      <c r="G5" s="14">
        <v>9</v>
      </c>
      <c r="H5" s="14"/>
      <c r="I5" s="13">
        <f>Code!I18</f>
        <v>7907049.8250000002</v>
      </c>
      <c r="J5" s="7"/>
    </row>
    <row r="6" spans="2:10" x14ac:dyDescent="0.25">
      <c r="B6" s="5"/>
      <c r="C6" s="1"/>
      <c r="D6" s="1"/>
      <c r="E6" s="1"/>
      <c r="F6" s="1"/>
      <c r="G6" s="1"/>
      <c r="H6" s="1"/>
      <c r="I6" s="1"/>
      <c r="J6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CE53-4C65-49B3-ACCB-AC6036494DAB}">
  <dimension ref="B2:J26"/>
  <sheetViews>
    <sheetView showGridLines="0" workbookViewId="0">
      <selection activeCell="L11" sqref="L11"/>
    </sheetView>
  </sheetViews>
  <sheetFormatPr defaultRowHeight="15" x14ac:dyDescent="0.25"/>
  <cols>
    <col min="9" max="9" width="18.28515625" customWidth="1"/>
  </cols>
  <sheetData>
    <row r="2" spans="2:10" x14ac:dyDescent="0.25">
      <c r="B2" s="11" t="s">
        <v>0</v>
      </c>
      <c r="C2" s="11" t="s">
        <v>1</v>
      </c>
      <c r="D2" s="11" t="s">
        <v>2</v>
      </c>
      <c r="E2" s="11" t="s">
        <v>3</v>
      </c>
      <c r="F2" s="11"/>
      <c r="G2" s="11" t="s">
        <v>4</v>
      </c>
      <c r="H2" s="11"/>
      <c r="I2" s="11" t="s">
        <v>5</v>
      </c>
      <c r="J2" s="11"/>
    </row>
    <row r="3" spans="2:10" x14ac:dyDescent="0.25">
      <c r="B3" s="11"/>
      <c r="C3" s="11"/>
      <c r="D3" s="11"/>
      <c r="E3" s="11"/>
      <c r="F3" s="11"/>
      <c r="G3" s="11"/>
      <c r="H3" s="11"/>
      <c r="I3" s="11"/>
      <c r="J3" s="11"/>
    </row>
    <row r="4" spans="2:10" x14ac:dyDescent="0.25">
      <c r="B4" s="11">
        <v>2570000</v>
      </c>
      <c r="C4" s="11">
        <v>4.5</v>
      </c>
      <c r="D4" s="11">
        <f>B4*C4</f>
        <v>11565000</v>
      </c>
      <c r="E4" s="11">
        <f>E9+E12</f>
        <v>3122550</v>
      </c>
      <c r="F4" s="11"/>
      <c r="G4" s="11">
        <f>E4*(G6/100)</f>
        <v>281029.5</v>
      </c>
      <c r="H4" s="11"/>
      <c r="I4" s="12">
        <f>D4+E4+G4</f>
        <v>14968579.5</v>
      </c>
      <c r="J4" s="11"/>
    </row>
    <row r="5" spans="2:10" x14ac:dyDescent="0.25">
      <c r="B5" s="11"/>
      <c r="C5" s="11"/>
      <c r="D5" s="11"/>
      <c r="E5" s="11"/>
      <c r="F5" s="11"/>
      <c r="G5" s="11"/>
      <c r="H5" s="11"/>
      <c r="I5" s="11"/>
      <c r="J5" s="11"/>
    </row>
    <row r="6" spans="2:10" x14ac:dyDescent="0.25">
      <c r="B6" s="11"/>
      <c r="C6" s="11"/>
      <c r="D6" s="11" t="s">
        <v>6</v>
      </c>
      <c r="E6" s="11">
        <v>20</v>
      </c>
      <c r="F6" s="11" t="s">
        <v>7</v>
      </c>
      <c r="G6" s="11">
        <v>9</v>
      </c>
      <c r="H6" s="11"/>
      <c r="I6" s="11"/>
      <c r="J6" s="11"/>
    </row>
    <row r="7" spans="2:10" x14ac:dyDescent="0.25">
      <c r="B7" s="11"/>
      <c r="C7" s="11"/>
      <c r="D7" s="11" t="s">
        <v>8</v>
      </c>
      <c r="E7" s="11">
        <v>7</v>
      </c>
      <c r="F7" s="11"/>
      <c r="G7" s="11"/>
      <c r="H7" s="11"/>
      <c r="I7" s="11"/>
      <c r="J7" s="11"/>
    </row>
    <row r="8" spans="2:10" x14ac:dyDescent="0.25">
      <c r="B8" s="11"/>
      <c r="C8" s="11"/>
      <c r="D8" s="11"/>
      <c r="E8" s="11"/>
      <c r="F8" s="11"/>
      <c r="G8" s="11"/>
      <c r="H8" s="11"/>
      <c r="I8" s="11"/>
      <c r="J8" s="11"/>
    </row>
    <row r="9" spans="2:10" x14ac:dyDescent="0.25">
      <c r="B9" s="11"/>
      <c r="C9" s="11"/>
      <c r="D9" s="11" t="s">
        <v>9</v>
      </c>
      <c r="E9" s="11">
        <f>D4*0.07</f>
        <v>809550.00000000012</v>
      </c>
      <c r="F9" s="11"/>
      <c r="G9" s="11"/>
      <c r="H9" s="11"/>
      <c r="I9" s="11"/>
      <c r="J9" s="11"/>
    </row>
    <row r="10" spans="2:10" x14ac:dyDescent="0.25">
      <c r="B10" s="11"/>
      <c r="C10" s="11"/>
      <c r="D10" s="11"/>
      <c r="E10" s="11">
        <f>D4+E9</f>
        <v>12374550</v>
      </c>
      <c r="F10" s="11"/>
      <c r="G10" s="11"/>
      <c r="H10" s="11"/>
      <c r="I10" s="11"/>
      <c r="J10" s="11"/>
    </row>
    <row r="11" spans="2:10" x14ac:dyDescent="0.25">
      <c r="B11" s="11"/>
      <c r="C11" s="11"/>
      <c r="D11" s="11"/>
      <c r="E11" s="11"/>
      <c r="F11" s="11"/>
      <c r="G11" s="11"/>
      <c r="H11" s="11"/>
      <c r="I11" s="11"/>
      <c r="J11" s="11"/>
    </row>
    <row r="12" spans="2:10" x14ac:dyDescent="0.25">
      <c r="B12" s="11"/>
      <c r="C12" s="11"/>
      <c r="D12" s="11" t="s">
        <v>10</v>
      </c>
      <c r="E12" s="11">
        <f>D4*0.2</f>
        <v>2313000</v>
      </c>
      <c r="F12" s="11"/>
      <c r="G12" s="11"/>
      <c r="H12" s="11"/>
      <c r="I12" s="11"/>
      <c r="J12" s="11"/>
    </row>
    <row r="13" spans="2:10" x14ac:dyDescent="0.25">
      <c r="B13" s="11"/>
      <c r="C13" s="11"/>
      <c r="D13" s="11"/>
      <c r="E13" s="11">
        <f>D4+E12</f>
        <v>13878000</v>
      </c>
      <c r="F13" s="11"/>
      <c r="G13" s="11"/>
      <c r="H13" s="11"/>
      <c r="I13" s="11"/>
      <c r="J13" s="11"/>
    </row>
    <row r="14" spans="2:10" x14ac:dyDescent="0.25">
      <c r="B14" s="11"/>
      <c r="C14" s="11"/>
      <c r="D14" s="11"/>
      <c r="E14" s="11"/>
      <c r="F14" s="11"/>
      <c r="G14" s="11"/>
      <c r="H14" s="11"/>
      <c r="I14" s="11"/>
      <c r="J14" s="11"/>
    </row>
    <row r="15" spans="2:10" x14ac:dyDescent="0.25">
      <c r="B15" s="11"/>
      <c r="C15" s="11"/>
      <c r="D15" s="11"/>
      <c r="E15" s="11"/>
      <c r="F15" s="11"/>
      <c r="G15" s="11"/>
      <c r="H15" s="11"/>
      <c r="I15" s="11"/>
      <c r="J15" s="11"/>
    </row>
    <row r="16" spans="2:10" x14ac:dyDescent="0.25">
      <c r="B16" s="11" t="s">
        <v>0</v>
      </c>
      <c r="C16" s="11" t="s">
        <v>1</v>
      </c>
      <c r="D16" s="11" t="s">
        <v>2</v>
      </c>
      <c r="E16" s="11" t="s">
        <v>3</v>
      </c>
      <c r="F16" s="11"/>
      <c r="G16" s="11" t="s">
        <v>4</v>
      </c>
      <c r="H16" s="11"/>
      <c r="I16" s="11" t="s">
        <v>5</v>
      </c>
      <c r="J16" s="11"/>
    </row>
    <row r="17" spans="2:10" x14ac:dyDescent="0.25">
      <c r="B17" s="11"/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11">
        <f>Sheet1!C5</f>
        <v>2573700</v>
      </c>
      <c r="C18" s="11">
        <f>Sheet1!D5</f>
        <v>2.5</v>
      </c>
      <c r="D18" s="11">
        <f>B18*C18</f>
        <v>6434250</v>
      </c>
      <c r="E18" s="11">
        <f>E25+E23</f>
        <v>1351192.5000000002</v>
      </c>
      <c r="F18" s="11"/>
      <c r="G18" s="11">
        <f>E18*(G20/100)</f>
        <v>121607.32500000001</v>
      </c>
      <c r="H18" s="11"/>
      <c r="I18" s="12">
        <f>D18+E18+G18</f>
        <v>7907049.8250000002</v>
      </c>
      <c r="J18" s="11"/>
    </row>
    <row r="19" spans="2:10" x14ac:dyDescent="0.25">
      <c r="B19" s="11"/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11"/>
      <c r="C20" s="11"/>
      <c r="D20" s="11" t="s">
        <v>6</v>
      </c>
      <c r="E20" s="11">
        <f>Sheet1!E5</f>
        <v>14</v>
      </c>
      <c r="F20" s="11" t="s">
        <v>7</v>
      </c>
      <c r="G20" s="11">
        <f>Sheet1!G5</f>
        <v>9</v>
      </c>
      <c r="H20" s="11"/>
      <c r="I20" s="11"/>
      <c r="J20" s="11"/>
    </row>
    <row r="21" spans="2:10" x14ac:dyDescent="0.25">
      <c r="B21" s="11"/>
      <c r="C21" s="11"/>
      <c r="D21" s="11" t="s">
        <v>8</v>
      </c>
      <c r="E21" s="11">
        <f>Sheet1!F5</f>
        <v>7</v>
      </c>
      <c r="F21" s="11"/>
      <c r="G21" s="11"/>
      <c r="H21" s="11"/>
      <c r="I21" s="11"/>
      <c r="J21" s="11"/>
    </row>
    <row r="22" spans="2:10" x14ac:dyDescent="0.25">
      <c r="B22" s="11"/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11"/>
      <c r="C23" s="11"/>
      <c r="D23" s="11" t="s">
        <v>16</v>
      </c>
      <c r="E23" s="11">
        <f>D18*(E20/100)</f>
        <v>900795.00000000012</v>
      </c>
      <c r="F23" s="11"/>
      <c r="G23" s="11"/>
      <c r="H23" s="11"/>
      <c r="I23" s="11"/>
      <c r="J23" s="11"/>
    </row>
    <row r="24" spans="2:10" x14ac:dyDescent="0.25">
      <c r="B24" s="11"/>
      <c r="C24" s="11"/>
      <c r="D24" s="11"/>
      <c r="E24" s="11">
        <f>D18+E23</f>
        <v>7335045</v>
      </c>
      <c r="F24" s="11"/>
      <c r="G24" s="11"/>
      <c r="H24" s="11"/>
      <c r="I24" s="11"/>
      <c r="J24" s="11"/>
    </row>
    <row r="25" spans="2:10" x14ac:dyDescent="0.25">
      <c r="B25" s="11"/>
      <c r="C25" s="11"/>
      <c r="D25" s="11" t="s">
        <v>17</v>
      </c>
      <c r="E25" s="11">
        <f>D18*(E21/100)</f>
        <v>450397.50000000006</v>
      </c>
      <c r="F25" s="11"/>
      <c r="G25" s="11"/>
      <c r="H25" s="11"/>
      <c r="I25" s="11"/>
      <c r="J25" s="11"/>
    </row>
    <row r="26" spans="2:10" x14ac:dyDescent="0.25">
      <c r="B26" s="11"/>
      <c r="C26" s="11"/>
      <c r="D26" s="11"/>
      <c r="E26" s="11">
        <f>D18+E25</f>
        <v>6884647.5</v>
      </c>
      <c r="F26" s="11"/>
      <c r="G26" s="11"/>
      <c r="H26" s="11"/>
      <c r="I26" s="11"/>
      <c r="J26" s="11"/>
    </row>
  </sheetData>
  <sheetProtection algorithmName="SHA-512" hashValue="vo5lx0JU9X4GEGKlYyF+CyZVuabHxZDk31RgyLJyILgaNxNq+1M7g+WGK8rRQVWiOXtLa6YDSMbC6YlChHxicA==" saltValue="p9s/cxb7NCqj75dprCiDq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Mnezammahalleh</dc:creator>
  <cp:lastModifiedBy>Asus</cp:lastModifiedBy>
  <dcterms:created xsi:type="dcterms:W3CDTF">2015-06-05T18:17:20Z</dcterms:created>
  <dcterms:modified xsi:type="dcterms:W3CDTF">2023-04-25T02:58:01Z</dcterms:modified>
</cp:coreProperties>
</file>